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<sst xmlns="http://schemas.openxmlformats.org/spreadsheetml/2006/main" count="94" uniqueCount="79">
  <si>
    <t>Area Name</t>
  </si>
  <si>
    <t>Measles</t>
  </si>
  <si>
    <t>a</t>
  </si>
  <si>
    <t>c</t>
  </si>
  <si>
    <t>d</t>
  </si>
  <si>
    <t>e</t>
  </si>
  <si>
    <t>TOTAL</t>
  </si>
  <si>
    <t>f</t>
  </si>
  <si>
    <t>g</t>
  </si>
  <si>
    <t>h</t>
  </si>
  <si>
    <t>i</t>
  </si>
  <si>
    <t>j</t>
  </si>
  <si>
    <t>k</t>
  </si>
  <si>
    <t>l</t>
  </si>
  <si>
    <t>n</t>
  </si>
  <si>
    <t>o</t>
  </si>
  <si>
    <t>Class Activity 1: Estimating Immunization Coverage from Health Facilty Data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</si>
  <si>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</si>
  <si>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</si>
  <si>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</si>
  <si>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</si>
  <si>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</si>
  <si>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</si>
  <si>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</si>
  <si>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</si>
  <si>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</si>
  <si>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</si>
  <si>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</si>
  <si>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</si>
  <si>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Target
Population 1990</t>
  </si>
  <si>
    <t>Target
Population 2003</t>
  </si>
  <si>
    <t>Immunization 
coverage in 2003 (%)</t>
  </si>
  <si>
    <t>Doses of vaccine
administerd in 2003</t>
  </si>
  <si>
    <t>DTP1</t>
  </si>
  <si>
    <t>DTP3</t>
  </si>
  <si>
    <t>Doses of vaccine
administerd in 1990</t>
  </si>
  <si>
    <t>Immunization 
coverage in 1990 (%)</t>
  </si>
  <si>
    <t>p</t>
  </si>
  <si>
    <t>Total population in 1990 = 4249</t>
  </si>
  <si>
    <t>Annual population growth rate = 3 percent</t>
  </si>
  <si>
    <t>EASTERN DISTRICT</t>
  </si>
  <si>
    <t>Criteria</t>
  </si>
  <si>
    <t>DPT1 coverage</t>
  </si>
  <si>
    <t>Drop-out Rate</t>
  </si>
  <si>
    <t>Unimmunized
(No.)</t>
  </si>
  <si>
    <t>Drop-out (rates (%)</t>
  </si>
  <si>
    <t>DPT3</t>
  </si>
  <si>
    <t>DPT1-DPT3</t>
  </si>
  <si>
    <t>Access</t>
  </si>
  <si>
    <t>Utilization</t>
  </si>
  <si>
    <t>Category
1,2,3, or 4</t>
  </si>
  <si>
    <t>m</t>
  </si>
  <si>
    <t xml:space="preserve"> </t>
  </si>
  <si>
    <t>Prioritize
area</t>
  </si>
  <si>
    <t>Priority
1,2,3,,,</t>
  </si>
  <si>
    <t>Categorize problem
according to criteria below</t>
  </si>
  <si>
    <t>DTP1-DTP3 dropout rate = (doses of DTP1 administered minus doses of DTP3 administered) / doses of DTP1 administered</t>
  </si>
  <si>
    <t>Categorize the problem: there are four situations</t>
  </si>
  <si>
    <t>1: No problem</t>
  </si>
  <si>
    <t>Dropout rates are low = good utilization</t>
  </si>
  <si>
    <t>DTP1 coverage is high = good access</t>
  </si>
  <si>
    <t>2: Problem</t>
  </si>
  <si>
    <t>Dropout rates are high = poor utilization</t>
  </si>
  <si>
    <t>3: Problem</t>
  </si>
  <si>
    <t>DTP1 coverage is low = poor access</t>
  </si>
  <si>
    <t>4: Problem</t>
  </si>
  <si>
    <t>To calculate immunization coverage, divide the total number of immunizations given over the preceding twelve months by the target population of children under one year.</t>
  </si>
  <si>
    <t>Unimmunized children = target population minus immunized children in target age group</t>
  </si>
  <si>
    <t>Analyze Problem</t>
  </si>
  <si>
    <t xml:space="preserve">Estimate target population and immunization
coverage in 2003.  </t>
  </si>
  <si>
    <t>b</t>
  </si>
  <si>
    <t>q</t>
  </si>
  <si>
    <t>r</t>
  </si>
  <si>
    <t>s</t>
  </si>
  <si>
    <t>t</t>
  </si>
  <si>
    <t>u</t>
  </si>
  <si>
    <t>High: &gt;=80%</t>
  </si>
  <si>
    <t>Low: &lt; 10%</t>
  </si>
  <si>
    <t>Identify problem
(see criteria above)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</si>
</sst>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F_-;\-* #,##0\ _F_-;_-* &quot;-&quot;??\ _F_-;_-@_-"/>
  </numFmts>
  <fonts count="7">
    <font>
      <sz val="10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23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>
        <color indexed="23"/>
      </top>
      <bottom style="hair"/>
    </border>
    <border>
      <left style="hair"/>
      <right style="hair"/>
      <top style="hair"/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4" fontId="2" fillId="3" borderId="4" xfId="15" applyNumberFormat="1" applyFont="1" applyFill="1" applyBorder="1" applyAlignment="1" applyProtection="1">
      <alignment/>
      <protection locked="0"/>
    </xf>
    <xf numFmtId="164" fontId="2" fillId="3" borderId="1" xfId="15" applyNumberFormat="1" applyFont="1" applyFill="1" applyBorder="1" applyAlignment="1" applyProtection="1">
      <alignment/>
      <protection locked="0"/>
    </xf>
    <xf numFmtId="164" fontId="2" fillId="3" borderId="2" xfId="15" applyNumberFormat="1" applyFont="1" applyFill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164" fontId="2" fillId="3" borderId="8" xfId="15" applyNumberFormat="1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2" fillId="3" borderId="6" xfId="15" applyNumberFormat="1" applyFont="1" applyFill="1" applyBorder="1" applyAlignment="1" applyProtection="1">
      <alignment/>
      <protection locked="0"/>
    </xf>
    <xf numFmtId="9" fontId="2" fillId="0" borderId="1" xfId="19" applyFont="1" applyBorder="1" applyAlignment="1">
      <alignment/>
    </xf>
    <xf numFmtId="9" fontId="2" fillId="0" borderId="6" xfId="19" applyFont="1" applyBorder="1" applyAlignment="1">
      <alignment/>
    </xf>
    <xf numFmtId="9" fontId="2" fillId="0" borderId="5" xfId="19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0" borderId="3" xfId="0" applyFont="1" applyBorder="1" applyAlignment="1">
      <alignment horizontal="left" vertical="center"/>
    </xf>
    <xf numFmtId="0" fontId="2" fillId="3" borderId="0" xfId="0" applyFont="1" applyFill="1" applyAlignment="1" applyProtection="1">
      <alignment horizontal="left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9" fontId="2" fillId="0" borderId="4" xfId="19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19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9" fontId="6" fillId="3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9" fontId="6" fillId="3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/>
    </xf>
    <xf numFmtId="0" fontId="5" fillId="5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workbookViewId="0" topLeftCell="L1">
      <selection activeCell="T4" sqref="T4"/>
    </sheetView>
  </sheetViews>
  <sheetFormatPr defaultColWidth="9.140625" defaultRowHeight="12.75"/>
  <cols>
    <col min="1" max="1" width="11.140625" style="5" customWidth="1"/>
    <col min="2" max="2" width="8.00390625" style="5" customWidth="1"/>
    <col min="3" max="3" width="6.8515625" style="5" customWidth="1"/>
    <col min="4" max="4" width="6.140625" style="5" customWidth="1"/>
    <col min="5" max="5" width="7.28125" style="5" customWidth="1"/>
    <col min="6" max="6" width="6.00390625" style="5" customWidth="1"/>
    <col min="7" max="7" width="6.7109375" style="5" customWidth="1"/>
    <col min="8" max="8" width="6.421875" style="5" customWidth="1"/>
    <col min="10" max="10" width="6.8515625" style="5" customWidth="1"/>
    <col min="11" max="11" width="6.140625" style="5" customWidth="1"/>
    <col min="12" max="12" width="7.28125" style="5" customWidth="1"/>
    <col min="13" max="13" width="6.00390625" style="5" customWidth="1"/>
    <col min="14" max="14" width="6.7109375" style="5" customWidth="1"/>
    <col min="15" max="15" width="6.421875" style="5" customWidth="1"/>
    <col min="16" max="16" width="9.7109375" style="39" customWidth="1"/>
    <col min="17" max="17" width="12.140625" style="39" customWidth="1"/>
    <col min="18" max="18" width="7.57421875" style="39" customWidth="1"/>
    <col min="19" max="19" width="7.421875" style="39" customWidth="1"/>
    <col min="20" max="20" width="13.00390625" style="39" customWidth="1"/>
    <col min="21" max="21" width="10.00390625" style="39" customWidth="1"/>
  </cols>
  <sheetData>
    <row r="1" ht="12.75">
      <c r="B1" s="4" t="s">
        <v>16</v>
      </c>
    </row>
    <row r="2" spans="1:19" ht="12.75">
      <c r="A2" s="6"/>
      <c r="B2" s="34" t="s">
        <v>40</v>
      </c>
      <c r="C2" s="34"/>
      <c r="D2" s="34"/>
      <c r="E2" s="34"/>
      <c r="J2"/>
      <c r="K2"/>
      <c r="L2"/>
      <c r="R2" s="82" t="s">
        <v>41</v>
      </c>
      <c r="S2" s="83"/>
    </row>
    <row r="3" spans="1:19" ht="12.75">
      <c r="A3" s="7"/>
      <c r="B3" s="5" t="s">
        <v>38</v>
      </c>
      <c r="R3" s="77" t="s">
        <v>42</v>
      </c>
      <c r="S3" s="78"/>
    </row>
    <row r="4" spans="1:19" ht="12.75">
      <c r="A4" s="7"/>
      <c r="B4" s="5" t="s">
        <v>39</v>
      </c>
      <c r="R4" s="76" t="s">
        <v>76</v>
      </c>
      <c r="S4" s="79"/>
    </row>
    <row r="5" spans="1:19" ht="12.75">
      <c r="A5" s="7"/>
      <c r="R5" s="77" t="s">
        <v>43</v>
      </c>
      <c r="S5" s="78"/>
    </row>
    <row r="6" spans="2:19" ht="12.75">
      <c r="B6" s="7" t="str">
        <f>"Goal :  Increase immunization coverage to at least 80% with all vaccines in every district"</f>
        <v>Goal :  Increase immunization coverage to at least 80% with all vaccines in every district</v>
      </c>
      <c r="R6" s="80" t="s">
        <v>77</v>
      </c>
      <c r="S6" s="81"/>
    </row>
    <row r="7" ht="6.75" customHeight="1"/>
    <row r="8" ht="0.75" customHeight="1" thickBot="1"/>
    <row r="9" spans="1:21" ht="27" customHeight="1" thickBot="1">
      <c r="A9" s="56"/>
      <c r="B9" s="56"/>
      <c r="C9" s="56"/>
      <c r="D9" s="56"/>
      <c r="E9" s="56"/>
      <c r="F9" s="56"/>
      <c r="G9" s="56"/>
      <c r="H9" s="57"/>
      <c r="I9" s="38" t="s">
        <v>69</v>
      </c>
      <c r="J9" s="38"/>
      <c r="K9" s="38"/>
      <c r="L9" s="38"/>
      <c r="M9" s="38"/>
      <c r="N9" s="38"/>
      <c r="O9" s="38"/>
      <c r="P9" s="40" t="s">
        <v>68</v>
      </c>
      <c r="Q9" s="40"/>
      <c r="R9" s="40"/>
      <c r="S9" s="40"/>
      <c r="T9" s="40"/>
      <c r="U9" s="41" t="s">
        <v>53</v>
      </c>
    </row>
    <row r="10" spans="1:21" ht="35.25" customHeight="1" thickBot="1">
      <c r="A10" s="8" t="s">
        <v>0</v>
      </c>
      <c r="B10" s="10" t="s">
        <v>29</v>
      </c>
      <c r="C10" s="35" t="s">
        <v>35</v>
      </c>
      <c r="D10" s="36"/>
      <c r="E10" s="36"/>
      <c r="F10" s="35" t="s">
        <v>36</v>
      </c>
      <c r="G10" s="36"/>
      <c r="H10" s="36"/>
      <c r="I10" s="10" t="s">
        <v>30</v>
      </c>
      <c r="J10" s="35" t="s">
        <v>32</v>
      </c>
      <c r="K10" s="36"/>
      <c r="L10" s="36"/>
      <c r="M10" s="35" t="s">
        <v>31</v>
      </c>
      <c r="N10" s="36"/>
      <c r="O10" s="36"/>
      <c r="P10" s="42" t="s">
        <v>44</v>
      </c>
      <c r="Q10" s="43" t="s">
        <v>45</v>
      </c>
      <c r="R10" s="44" t="s">
        <v>78</v>
      </c>
      <c r="S10" s="45"/>
      <c r="T10" s="42" t="s">
        <v>55</v>
      </c>
      <c r="U10" s="43"/>
    </row>
    <row r="11" spans="1:21" ht="18.75" thickBot="1">
      <c r="A11" s="33"/>
      <c r="B11" s="9"/>
      <c r="C11" s="9" t="s">
        <v>33</v>
      </c>
      <c r="D11" s="9" t="s">
        <v>34</v>
      </c>
      <c r="E11" s="9" t="s">
        <v>1</v>
      </c>
      <c r="F11" s="9" t="s">
        <v>33</v>
      </c>
      <c r="G11" s="9" t="s">
        <v>34</v>
      </c>
      <c r="H11" s="9" t="s">
        <v>1</v>
      </c>
      <c r="J11" s="9" t="s">
        <v>33</v>
      </c>
      <c r="K11" s="9" t="s">
        <v>34</v>
      </c>
      <c r="L11" s="9" t="s">
        <v>1</v>
      </c>
      <c r="M11" s="9" t="s">
        <v>33</v>
      </c>
      <c r="N11" s="9" t="s">
        <v>34</v>
      </c>
      <c r="O11" s="9" t="s">
        <v>1</v>
      </c>
      <c r="P11" s="43" t="s">
        <v>46</v>
      </c>
      <c r="Q11" s="46" t="s">
        <v>47</v>
      </c>
      <c r="R11" s="43" t="s">
        <v>48</v>
      </c>
      <c r="S11" s="43" t="s">
        <v>49</v>
      </c>
      <c r="T11" s="42" t="s">
        <v>50</v>
      </c>
      <c r="U11" s="42" t="s">
        <v>54</v>
      </c>
    </row>
    <row r="12" spans="1:21" ht="13.5" thickBot="1">
      <c r="A12" s="11" t="s">
        <v>2</v>
      </c>
      <c r="B12" s="11" t="s">
        <v>70</v>
      </c>
      <c r="C12" s="11" t="s">
        <v>3</v>
      </c>
      <c r="D12" s="11" t="s">
        <v>4</v>
      </c>
      <c r="E12" s="11" t="s">
        <v>5</v>
      </c>
      <c r="F12" s="22" t="s">
        <v>7</v>
      </c>
      <c r="G12" s="22" t="s">
        <v>8</v>
      </c>
      <c r="H12" s="30" t="s">
        <v>9</v>
      </c>
      <c r="I12" s="22" t="s">
        <v>10</v>
      </c>
      <c r="J12" s="11" t="s">
        <v>11</v>
      </c>
      <c r="K12" s="11" t="s">
        <v>12</v>
      </c>
      <c r="L12" s="11" t="s">
        <v>13</v>
      </c>
      <c r="M12" s="11" t="s">
        <v>51</v>
      </c>
      <c r="N12" s="11" t="s">
        <v>14</v>
      </c>
      <c r="O12" s="5" t="s">
        <v>15</v>
      </c>
      <c r="P12" s="47" t="s">
        <v>37</v>
      </c>
      <c r="Q12" s="47" t="s">
        <v>71</v>
      </c>
      <c r="R12" s="47" t="s">
        <v>72</v>
      </c>
      <c r="S12" s="47" t="s">
        <v>73</v>
      </c>
      <c r="T12" s="47" t="s">
        <v>74</v>
      </c>
      <c r="U12" s="47" t="s">
        <v>75</v>
      </c>
    </row>
    <row r="13" spans="1:21" ht="12.75">
      <c r="A13" s="20" t="s">
        <v>17</v>
      </c>
      <c r="B13" s="19">
        <v>580</v>
      </c>
      <c r="C13" s="12">
        <v>615</v>
      </c>
      <c r="D13" s="12">
        <v>352</v>
      </c>
      <c r="E13" s="12">
        <v>272</v>
      </c>
      <c r="F13" s="26">
        <f>IF(B13="","",C13/$B13)</f>
        <v>1.0603448275862069</v>
      </c>
      <c r="G13" s="26">
        <f>IF(C13="","",D13/$B13)</f>
        <v>0.6068965517241379</v>
      </c>
      <c r="H13" s="26">
        <f>IF(D13="","",E13/$B13)</f>
        <v>0.4689655172413793</v>
      </c>
      <c r="I13" s="27"/>
      <c r="J13" s="12">
        <v>872</v>
      </c>
      <c r="K13" s="12">
        <v>600</v>
      </c>
      <c r="L13" s="12">
        <v>512</v>
      </c>
      <c r="M13" s="16"/>
      <c r="N13" s="16"/>
      <c r="O13" s="16"/>
      <c r="P13" s="48"/>
      <c r="Q13" s="49"/>
      <c r="R13" s="50"/>
      <c r="S13" s="51"/>
      <c r="T13" s="51">
        <f>IF(OR(N13="",Q13=""),"",IF(AND(R13="good",S13="good"),"Cat. 1",IF(AND(R13="good",S13="poor"),"Cat. 2",IF(AND(R13="poor",S13="good"),"Cat. 3",IF(AND(R13="poor",S13="poor"),"Cat. 4","NA")))))</f>
      </c>
      <c r="U13" s="52"/>
    </row>
    <row r="14" spans="1:21" ht="12.75">
      <c r="A14" s="1" t="s">
        <v>18</v>
      </c>
      <c r="B14" s="13">
        <v>387</v>
      </c>
      <c r="C14" s="13">
        <v>365</v>
      </c>
      <c r="D14" s="13">
        <v>232</v>
      </c>
      <c r="E14" s="13">
        <v>332</v>
      </c>
      <c r="F14" s="24">
        <f aca="true" t="shared" si="0" ref="F14:F26">IF(B14="","",C14/$B14)</f>
        <v>0.9431524547803618</v>
      </c>
      <c r="G14" s="24">
        <f aca="true" t="shared" si="1" ref="G14:G26">IF(C14="","",D14/$B14)</f>
        <v>0.599483204134367</v>
      </c>
      <c r="H14" s="24">
        <f aca="true" t="shared" si="2" ref="H14:H26">IF(D14="","",E14/$B14)</f>
        <v>0.8578811369509044</v>
      </c>
      <c r="I14" s="28"/>
      <c r="J14" s="13">
        <v>500</v>
      </c>
      <c r="K14" s="13">
        <v>420</v>
      </c>
      <c r="L14" s="13">
        <v>481</v>
      </c>
      <c r="M14" s="15"/>
      <c r="N14" s="15"/>
      <c r="O14" s="15"/>
      <c r="P14" s="53"/>
      <c r="Q14" s="24"/>
      <c r="R14" s="50"/>
      <c r="S14" s="50"/>
      <c r="T14" s="54">
        <f>IF(OR(N14="",Q14=""),"",IF(AND(R14="good",S14="good"),"Cat. 1",IF(AND(R14="good",S14="poor"),"Cat. 2",IF(AND(R14="poor",S14="good"),"Cat. 3",IF(AND(R14="poor",S14="poor"),"Cat. 4")))))</f>
      </c>
      <c r="U14" s="55"/>
    </row>
    <row r="15" spans="1:21" ht="12.75">
      <c r="A15" s="1" t="s">
        <v>19</v>
      </c>
      <c r="B15" s="13">
        <v>362</v>
      </c>
      <c r="C15" s="13">
        <v>164</v>
      </c>
      <c r="D15" s="13">
        <v>75</v>
      </c>
      <c r="E15" s="13">
        <v>25</v>
      </c>
      <c r="F15" s="24">
        <f t="shared" si="0"/>
        <v>0.4530386740331492</v>
      </c>
      <c r="G15" s="24">
        <f t="shared" si="1"/>
        <v>0.20718232044198895</v>
      </c>
      <c r="H15" s="24">
        <f t="shared" si="2"/>
        <v>0.06906077348066299</v>
      </c>
      <c r="I15" s="28"/>
      <c r="J15" s="13">
        <v>273</v>
      </c>
      <c r="K15" s="13">
        <v>113</v>
      </c>
      <c r="L15" s="13">
        <v>57</v>
      </c>
      <c r="M15" s="15"/>
      <c r="N15" s="15"/>
      <c r="O15" s="15"/>
      <c r="P15" s="53"/>
      <c r="Q15" s="24"/>
      <c r="R15" s="50"/>
      <c r="S15" s="50"/>
      <c r="T15" s="50">
        <f>IF(OR(N15="",Q15=""),"",IF(AND(R15="good",S15="good"),"Cat. 1",IF(AND(R15="good",S15="poor"),"Cat. 2",IF(AND(R15="poor",S15="good"),"Cat. 3",IF(AND(R15="poor",S15="poor"),"Cat. 4")))))</f>
      </c>
      <c r="U15" s="55"/>
    </row>
    <row r="16" spans="1:21" ht="12.75">
      <c r="A16" s="1" t="s">
        <v>20</v>
      </c>
      <c r="B16" s="13">
        <v>399</v>
      </c>
      <c r="C16" s="13">
        <v>447</v>
      </c>
      <c r="D16" s="13">
        <v>256</v>
      </c>
      <c r="E16" s="13">
        <v>190</v>
      </c>
      <c r="F16" s="24">
        <f t="shared" si="0"/>
        <v>1.1203007518796992</v>
      </c>
      <c r="G16" s="24">
        <f t="shared" si="1"/>
        <v>0.6416040100250626</v>
      </c>
      <c r="H16" s="24">
        <f t="shared" si="2"/>
        <v>0.47619047619047616</v>
      </c>
      <c r="I16" s="28"/>
      <c r="J16" s="13">
        <v>644</v>
      </c>
      <c r="K16" s="13">
        <v>256</v>
      </c>
      <c r="L16" s="13">
        <v>219</v>
      </c>
      <c r="M16" s="15"/>
      <c r="N16" s="15"/>
      <c r="O16" s="15"/>
      <c r="P16" s="53"/>
      <c r="Q16" s="24"/>
      <c r="R16" s="50"/>
      <c r="S16" s="50"/>
      <c r="T16" s="50">
        <f>IF(OR(N16="",Q16=""),"",IF(AND(R16="good",S16="good"),"Cat. 1",IF(AND(R16="good",S16="poor"),"Cat. 2",IF(AND(R16="poor",S16="good"),"Cat. 3",IF(AND(R16="poor",S16="poor"),"Cat. 4")))))</f>
      </c>
      <c r="U16" s="55"/>
    </row>
    <row r="17" spans="1:21" ht="12.75">
      <c r="A17" s="1" t="s">
        <v>21</v>
      </c>
      <c r="B17" s="13">
        <v>134</v>
      </c>
      <c r="C17" s="13">
        <v>105</v>
      </c>
      <c r="D17" s="13">
        <v>75</v>
      </c>
      <c r="E17" s="13">
        <v>41</v>
      </c>
      <c r="F17" s="24">
        <f t="shared" si="0"/>
        <v>0.7835820895522388</v>
      </c>
      <c r="G17" s="24">
        <f t="shared" si="1"/>
        <v>0.5597014925373134</v>
      </c>
      <c r="H17" s="24">
        <f t="shared" si="2"/>
        <v>0.30597014925373134</v>
      </c>
      <c r="I17" s="28"/>
      <c r="J17" s="13">
        <v>165</v>
      </c>
      <c r="K17" s="13">
        <v>83</v>
      </c>
      <c r="L17" s="13">
        <v>61</v>
      </c>
      <c r="M17" s="15"/>
      <c r="N17" s="15"/>
      <c r="O17" s="15"/>
      <c r="P17" s="53"/>
      <c r="Q17" s="24"/>
      <c r="R17" s="50"/>
      <c r="S17" s="50"/>
      <c r="T17" s="50">
        <f>IF(OR(N17="",Q17=""),"",IF(AND(R17="good",S17="good"),"Cat. 1",IF(AND(R17="good",S17="poor"),"Cat. 2",IF(AND(R17="poor",S17="good"),"Cat. 3",IF(AND(R17="poor",S17="poor"),"Cat. 4")))))</f>
      </c>
      <c r="U17" s="55"/>
    </row>
    <row r="18" spans="1:21" ht="12.75">
      <c r="A18" s="1" t="s">
        <v>22</v>
      </c>
      <c r="B18" s="13">
        <v>441</v>
      </c>
      <c r="C18" s="13">
        <v>263</v>
      </c>
      <c r="D18" s="13">
        <v>79</v>
      </c>
      <c r="E18" s="13">
        <v>91</v>
      </c>
      <c r="F18" s="24">
        <f t="shared" si="0"/>
        <v>0.5963718820861678</v>
      </c>
      <c r="G18" s="24">
        <f t="shared" si="1"/>
        <v>0.17913832199546487</v>
      </c>
      <c r="H18" s="24">
        <f t="shared" si="2"/>
        <v>0.20634920634920634</v>
      </c>
      <c r="I18" s="28"/>
      <c r="J18" s="13">
        <v>337</v>
      </c>
      <c r="K18" s="13">
        <v>102</v>
      </c>
      <c r="L18" s="13">
        <v>128</v>
      </c>
      <c r="M18" s="15"/>
      <c r="N18" s="15"/>
      <c r="O18" s="15"/>
      <c r="P18" s="53"/>
      <c r="Q18" s="24"/>
      <c r="R18" s="50"/>
      <c r="S18" s="50"/>
      <c r="T18" s="50">
        <f aca="true" t="shared" si="3" ref="T18:T26">IF(OR(N18="",Q18=""),"",IF(AND(R18="good",S18="good"),"Cat. 1",IF(AND(R18="good",S18="poor"),"Cat. 2",IF(AND(R18="poor",S18="good"),"Cat. 3",IF(AND(R18="poor",S18="poor"),"Cat. 4")))))</f>
      </c>
      <c r="U18" s="55"/>
    </row>
    <row r="19" spans="1:21" ht="12.75">
      <c r="A19" s="1" t="s">
        <v>23</v>
      </c>
      <c r="B19" s="13">
        <v>160</v>
      </c>
      <c r="C19" s="13">
        <v>195</v>
      </c>
      <c r="D19" s="13">
        <v>76</v>
      </c>
      <c r="E19" s="13">
        <v>121</v>
      </c>
      <c r="F19" s="24">
        <f t="shared" si="0"/>
        <v>1.21875</v>
      </c>
      <c r="G19" s="24">
        <f t="shared" si="1"/>
        <v>0.475</v>
      </c>
      <c r="H19" s="24">
        <f t="shared" si="2"/>
        <v>0.75625</v>
      </c>
      <c r="I19" s="28"/>
      <c r="J19" s="13">
        <v>301</v>
      </c>
      <c r="K19" s="13">
        <v>130</v>
      </c>
      <c r="L19" s="13">
        <v>185</v>
      </c>
      <c r="M19" s="15"/>
      <c r="N19" s="15"/>
      <c r="O19" s="15"/>
      <c r="P19" s="53"/>
      <c r="Q19" s="24"/>
      <c r="R19" s="50"/>
      <c r="S19" s="50"/>
      <c r="T19" s="50">
        <f t="shared" si="3"/>
      </c>
      <c r="U19" s="55"/>
    </row>
    <row r="20" spans="1:21" ht="12.75">
      <c r="A20" s="1" t="s">
        <v>24</v>
      </c>
      <c r="B20" s="13">
        <v>313</v>
      </c>
      <c r="C20" s="13">
        <v>261</v>
      </c>
      <c r="D20" s="13">
        <v>92</v>
      </c>
      <c r="E20" s="13">
        <v>61</v>
      </c>
      <c r="F20" s="24">
        <f t="shared" si="0"/>
        <v>0.8338658146964856</v>
      </c>
      <c r="G20" s="24">
        <f t="shared" si="1"/>
        <v>0.2939297124600639</v>
      </c>
      <c r="H20" s="24">
        <f t="shared" si="2"/>
        <v>0.19488817891373802</v>
      </c>
      <c r="I20" s="28"/>
      <c r="J20" s="13">
        <v>313</v>
      </c>
      <c r="K20" s="13">
        <v>262</v>
      </c>
      <c r="L20" s="13">
        <v>117</v>
      </c>
      <c r="M20" s="15"/>
      <c r="N20" s="15"/>
      <c r="O20" s="15"/>
      <c r="P20" s="53"/>
      <c r="Q20" s="24"/>
      <c r="R20" s="50"/>
      <c r="S20" s="50"/>
      <c r="T20" s="50">
        <f t="shared" si="3"/>
      </c>
      <c r="U20" s="55"/>
    </row>
    <row r="21" spans="1:21" ht="12.75">
      <c r="A21" s="1" t="s">
        <v>25</v>
      </c>
      <c r="B21" s="13">
        <v>472</v>
      </c>
      <c r="C21" s="13">
        <v>273</v>
      </c>
      <c r="D21" s="13">
        <v>90</v>
      </c>
      <c r="E21" s="13">
        <v>149</v>
      </c>
      <c r="F21" s="24">
        <f t="shared" si="0"/>
        <v>0.5783898305084746</v>
      </c>
      <c r="G21" s="24">
        <f t="shared" si="1"/>
        <v>0.1906779661016949</v>
      </c>
      <c r="H21" s="24">
        <f t="shared" si="2"/>
        <v>0.3156779661016949</v>
      </c>
      <c r="I21" s="28"/>
      <c r="J21" s="13">
        <v>509</v>
      </c>
      <c r="K21" s="13">
        <v>169</v>
      </c>
      <c r="L21" s="13">
        <v>258</v>
      </c>
      <c r="M21" s="15"/>
      <c r="N21" s="15"/>
      <c r="O21" s="15"/>
      <c r="P21" s="53"/>
      <c r="Q21" s="24"/>
      <c r="R21" s="50"/>
      <c r="S21" s="50"/>
      <c r="T21" s="50">
        <f t="shared" si="3"/>
      </c>
      <c r="U21" s="55"/>
    </row>
    <row r="22" spans="1:21" ht="12.75">
      <c r="A22" s="1" t="s">
        <v>26</v>
      </c>
      <c r="B22" s="13">
        <v>613</v>
      </c>
      <c r="C22" s="13">
        <v>649</v>
      </c>
      <c r="D22" s="13">
        <v>395</v>
      </c>
      <c r="E22" s="13">
        <v>342</v>
      </c>
      <c r="F22" s="24">
        <f t="shared" si="0"/>
        <v>1.0587275693311582</v>
      </c>
      <c r="G22" s="24">
        <f t="shared" si="1"/>
        <v>0.6443719412724307</v>
      </c>
      <c r="H22" s="24">
        <f t="shared" si="2"/>
        <v>0.5579119086460033</v>
      </c>
      <c r="I22" s="28"/>
      <c r="J22" s="13">
        <v>1016</v>
      </c>
      <c r="K22" s="13">
        <v>643</v>
      </c>
      <c r="L22" s="13">
        <v>612</v>
      </c>
      <c r="M22" s="15"/>
      <c r="N22" s="15"/>
      <c r="O22" s="15"/>
      <c r="P22" s="53"/>
      <c r="Q22" s="24"/>
      <c r="R22" s="50"/>
      <c r="S22" s="50"/>
      <c r="T22" s="50">
        <f t="shared" si="3"/>
      </c>
      <c r="U22" s="55"/>
    </row>
    <row r="23" spans="1:21" ht="12.75">
      <c r="A23" s="1" t="s">
        <v>27</v>
      </c>
      <c r="B23" s="13">
        <v>236</v>
      </c>
      <c r="C23" s="13">
        <v>107</v>
      </c>
      <c r="D23" s="13">
        <v>50</v>
      </c>
      <c r="E23" s="13">
        <v>71</v>
      </c>
      <c r="F23" s="24">
        <f t="shared" si="0"/>
        <v>0.4533898305084746</v>
      </c>
      <c r="G23" s="24">
        <f t="shared" si="1"/>
        <v>0.211864406779661</v>
      </c>
      <c r="H23" s="24">
        <f t="shared" si="2"/>
        <v>0.3008474576271186</v>
      </c>
      <c r="I23" s="28"/>
      <c r="J23" s="13">
        <v>196</v>
      </c>
      <c r="K23" s="13">
        <v>99</v>
      </c>
      <c r="L23" s="13">
        <v>121</v>
      </c>
      <c r="M23" s="15"/>
      <c r="N23" s="15"/>
      <c r="O23" s="15"/>
      <c r="P23" s="53"/>
      <c r="Q23" s="24"/>
      <c r="R23" s="50"/>
      <c r="S23" s="50"/>
      <c r="T23" s="50">
        <f t="shared" si="3"/>
      </c>
      <c r="U23" s="55"/>
    </row>
    <row r="24" spans="1:21" ht="12.75">
      <c r="A24" s="1" t="s">
        <v>28</v>
      </c>
      <c r="B24" s="13">
        <v>152</v>
      </c>
      <c r="C24" s="13">
        <v>116</v>
      </c>
      <c r="D24" s="13">
        <v>88</v>
      </c>
      <c r="E24" s="13">
        <v>60</v>
      </c>
      <c r="F24" s="24">
        <f t="shared" si="0"/>
        <v>0.7631578947368421</v>
      </c>
      <c r="G24" s="24">
        <f t="shared" si="1"/>
        <v>0.5789473684210527</v>
      </c>
      <c r="H24" s="24">
        <f t="shared" si="2"/>
        <v>0.39473684210526316</v>
      </c>
      <c r="I24" s="28"/>
      <c r="J24" s="13">
        <v>188</v>
      </c>
      <c r="K24" s="13">
        <v>131</v>
      </c>
      <c r="L24" s="13">
        <v>116</v>
      </c>
      <c r="M24" s="15"/>
      <c r="N24" s="15"/>
      <c r="O24" s="15"/>
      <c r="P24" s="53"/>
      <c r="Q24" s="24"/>
      <c r="R24" s="50"/>
      <c r="S24" s="50"/>
      <c r="T24" s="50">
        <f t="shared" si="3"/>
      </c>
      <c r="U24" s="55"/>
    </row>
    <row r="25" spans="1:21" ht="12.75">
      <c r="A25" s="1"/>
      <c r="B25" s="13"/>
      <c r="C25" s="13"/>
      <c r="D25" s="13"/>
      <c r="E25" s="13"/>
      <c r="F25" s="24">
        <f t="shared" si="0"/>
      </c>
      <c r="G25" s="24">
        <f t="shared" si="1"/>
      </c>
      <c r="H25" s="24">
        <f t="shared" si="2"/>
      </c>
      <c r="I25" s="28"/>
      <c r="J25" s="13"/>
      <c r="K25" s="13"/>
      <c r="L25" s="13"/>
      <c r="M25" s="15"/>
      <c r="N25" s="15"/>
      <c r="O25" s="15"/>
      <c r="P25" s="53"/>
      <c r="Q25" s="24"/>
      <c r="R25" s="50"/>
      <c r="S25" s="50"/>
      <c r="T25" s="50" t="s">
        <v>52</v>
      </c>
      <c r="U25" s="55"/>
    </row>
    <row r="26" spans="1:21" s="3" customFormat="1" ht="13.5" thickBot="1">
      <c r="A26" s="2" t="s">
        <v>6</v>
      </c>
      <c r="B26" s="14">
        <v>4249</v>
      </c>
      <c r="C26" s="14">
        <v>3768</v>
      </c>
      <c r="D26" s="14">
        <v>1860</v>
      </c>
      <c r="E26" s="14">
        <v>1755</v>
      </c>
      <c r="F26" s="25">
        <f t="shared" si="0"/>
        <v>0.8867968933866792</v>
      </c>
      <c r="G26" s="25">
        <f t="shared" si="1"/>
        <v>0.4377500588373735</v>
      </c>
      <c r="H26" s="25">
        <f t="shared" si="2"/>
        <v>0.41303836196752175</v>
      </c>
      <c r="I26" s="29"/>
      <c r="J26" s="23">
        <v>5314</v>
      </c>
      <c r="K26" s="23">
        <v>3008</v>
      </c>
      <c r="L26" s="23">
        <v>2867</v>
      </c>
      <c r="M26" s="17"/>
      <c r="N26" s="17"/>
      <c r="O26" s="17"/>
      <c r="P26" s="63"/>
      <c r="Q26" s="25"/>
      <c r="R26" s="64"/>
      <c r="S26" s="64"/>
      <c r="T26" s="64">
        <f t="shared" si="3"/>
      </c>
      <c r="U26" s="65"/>
    </row>
    <row r="27" spans="1:22" s="18" customFormat="1" ht="13.5" customHeight="1">
      <c r="A27" s="21"/>
      <c r="B27" s="37"/>
      <c r="C27" s="37"/>
      <c r="D27" s="37"/>
      <c r="E27" s="37"/>
      <c r="F27" s="37"/>
      <c r="G27" s="37"/>
      <c r="H27" s="37"/>
      <c r="I27" s="32"/>
      <c r="J27" s="32"/>
      <c r="K27" s="32"/>
      <c r="L27" s="32"/>
      <c r="M27" s="32"/>
      <c r="N27" s="32"/>
      <c r="O27" s="3"/>
      <c r="P27" s="58">
        <f aca="true" t="shared" si="4" ref="P27:P77">IF(K27="","",K27-M27)</f>
      </c>
      <c r="Q27" s="59" t="s">
        <v>52</v>
      </c>
      <c r="R27" s="60">
        <f aca="true" t="shared" si="5" ref="R27:R78">IF(N27="","",IF(N27&gt;$K$5,"Good","Poor"))</f>
      </c>
      <c r="S27" s="60" t="s">
        <v>52</v>
      </c>
      <c r="T27" s="60">
        <f>IF(OR(N27="",Q27=""),"",IF(AND(R27="good",S27="good"),"Cat. 1",IF(AND(R27="good",S27="poor"),"Cat. 2",IF(AND(R27="poor",S27="good"),"Cat. 3",IF(AND(R27="poor",S27="poor"),"Cat. 4")))))</f>
      </c>
      <c r="U27" s="61"/>
      <c r="V27" s="31"/>
    </row>
    <row r="28" spans="2:21" s="3" customFormat="1" ht="13.5" customHeight="1">
      <c r="B28" s="67" t="s">
        <v>66</v>
      </c>
      <c r="C28" s="66"/>
      <c r="D28" s="66"/>
      <c r="E28" s="66"/>
      <c r="F28" s="66"/>
      <c r="G28" s="66"/>
      <c r="H28" s="66"/>
      <c r="P28" s="58"/>
      <c r="Q28" s="59"/>
      <c r="R28" s="60"/>
      <c r="S28" s="60"/>
      <c r="T28" s="60"/>
      <c r="U28" s="61"/>
    </row>
    <row r="29" spans="2:21" ht="12.75">
      <c r="B29" s="5" t="s">
        <v>67</v>
      </c>
      <c r="O29" s="62"/>
      <c r="P29" s="58">
        <f t="shared" si="4"/>
      </c>
      <c r="Q29" s="59">
        <f aca="true" t="shared" si="6" ref="Q29:Q77">IF(L29="","",(L29-M29)/L29)</f>
      </c>
      <c r="R29" s="60">
        <f t="shared" si="5"/>
      </c>
      <c r="S29" s="60">
        <f aca="true" t="shared" si="7" ref="S29:S77">IF(Q29="","",IF(AND(Q29&lt;$K$7,Q29&gt;=0),"Good","Poor"))</f>
      </c>
      <c r="T29" s="60">
        <f>IF(OR(N29="",Q29=""),"",IF(AND(R29="good",S29="good"),"Cat. 1",IF(AND(R29="good",S29="poor"),"Cat. 2",IF(AND(R29="poor",S29="good"),"Cat. 3",IF(AND(R29="poor",S29="poor"),"Cat. 4")))))</f>
      </c>
      <c r="U29" s="61"/>
    </row>
    <row r="30" spans="2:21" ht="12.75">
      <c r="B30" s="5" t="s">
        <v>56</v>
      </c>
      <c r="O30" s="62"/>
      <c r="P30" s="58"/>
      <c r="Q30" s="58"/>
      <c r="R30" s="58"/>
      <c r="S30" s="58"/>
      <c r="T30" s="58"/>
      <c r="U30" s="61"/>
    </row>
    <row r="31" spans="15:21" ht="12.75">
      <c r="O31" s="62"/>
      <c r="P31" s="58"/>
      <c r="Q31" s="5" t="s">
        <v>57</v>
      </c>
      <c r="R31" s="5"/>
      <c r="S31" s="5"/>
      <c r="T31" s="5"/>
      <c r="U31" s="5"/>
    </row>
    <row r="32" spans="15:21" ht="12.75">
      <c r="O32" s="62"/>
      <c r="P32" s="58"/>
      <c r="Q32" s="73" t="s">
        <v>58</v>
      </c>
      <c r="R32" s="68" t="s">
        <v>59</v>
      </c>
      <c r="S32" s="68"/>
      <c r="T32" s="68"/>
      <c r="U32" s="69"/>
    </row>
    <row r="33" spans="15:21" ht="12.75">
      <c r="O33" s="62"/>
      <c r="P33" s="58">
        <f t="shared" si="4"/>
      </c>
      <c r="Q33" s="74"/>
      <c r="R33" s="62" t="s">
        <v>60</v>
      </c>
      <c r="S33" s="62"/>
      <c r="T33" s="62"/>
      <c r="U33" s="70"/>
    </row>
    <row r="34" spans="15:21" ht="12.75">
      <c r="O34" s="62"/>
      <c r="P34" s="58">
        <f t="shared" si="4"/>
      </c>
      <c r="Q34" s="73" t="s">
        <v>61</v>
      </c>
      <c r="R34" s="68" t="s">
        <v>62</v>
      </c>
      <c r="S34" s="68"/>
      <c r="T34" s="68"/>
      <c r="U34" s="69"/>
    </row>
    <row r="35" spans="15:21" ht="12.75">
      <c r="O35" s="62"/>
      <c r="P35" s="58">
        <f t="shared" si="4"/>
      </c>
      <c r="Q35" s="75"/>
      <c r="R35" s="71" t="s">
        <v>60</v>
      </c>
      <c r="S35" s="71"/>
      <c r="T35" s="71"/>
      <c r="U35" s="72"/>
    </row>
    <row r="36" spans="15:21" ht="12.75">
      <c r="O36" s="62"/>
      <c r="P36" s="58">
        <f t="shared" si="4"/>
      </c>
      <c r="Q36" s="73" t="s">
        <v>63</v>
      </c>
      <c r="R36" s="68" t="s">
        <v>59</v>
      </c>
      <c r="S36" s="68"/>
      <c r="T36" s="68"/>
      <c r="U36" s="69"/>
    </row>
    <row r="37" spans="15:21" ht="12.75">
      <c r="O37" s="62"/>
      <c r="P37" s="58">
        <f t="shared" si="4"/>
      </c>
      <c r="Q37" s="75"/>
      <c r="R37" s="71" t="s">
        <v>64</v>
      </c>
      <c r="S37" s="71"/>
      <c r="T37" s="71"/>
      <c r="U37" s="72"/>
    </row>
    <row r="38" spans="15:21" ht="12.75">
      <c r="O38" s="62"/>
      <c r="P38" s="58">
        <f t="shared" si="4"/>
      </c>
      <c r="Q38" s="74" t="s">
        <v>65</v>
      </c>
      <c r="R38" s="62" t="s">
        <v>62</v>
      </c>
      <c r="S38" s="62"/>
      <c r="T38" s="62"/>
      <c r="U38" s="70"/>
    </row>
    <row r="39" spans="15:21" ht="12.75">
      <c r="O39" s="62"/>
      <c r="P39" s="58">
        <f t="shared" si="4"/>
      </c>
      <c r="Q39" s="75"/>
      <c r="R39" s="71" t="s">
        <v>64</v>
      </c>
      <c r="S39" s="71"/>
      <c r="T39" s="71"/>
      <c r="U39" s="72"/>
    </row>
    <row r="40" spans="15:21" ht="12.75">
      <c r="O40" s="62"/>
      <c r="P40" s="58">
        <f t="shared" si="4"/>
      </c>
      <c r="Q40" s="59">
        <f t="shared" si="6"/>
      </c>
      <c r="R40" s="60">
        <f t="shared" si="5"/>
      </c>
      <c r="S40" s="60">
        <f t="shared" si="7"/>
      </c>
      <c r="T40" s="60">
        <f aca="true" t="shared" si="8" ref="T40:T96">IF(OR(N40="",Q40=""),"",IF(AND(R40="good",S40="good"),"Cat. 1",IF(AND(R40="good",S40="poor"),"Cat. 2",IF(AND(R40="poor",S40="good"),"Cat. 3",IF(AND(R40="poor",S40="poor"),"Cat. 4")))))</f>
      </c>
      <c r="U40" s="61"/>
    </row>
    <row r="41" spans="15:21" ht="12.75">
      <c r="O41" s="62"/>
      <c r="P41" s="58">
        <f t="shared" si="4"/>
      </c>
      <c r="Q41" s="59">
        <f t="shared" si="6"/>
      </c>
      <c r="R41" s="60">
        <f t="shared" si="5"/>
      </c>
      <c r="S41" s="60">
        <f t="shared" si="7"/>
      </c>
      <c r="T41" s="60">
        <f t="shared" si="8"/>
      </c>
      <c r="U41" s="61"/>
    </row>
    <row r="42" spans="15:21" ht="12.75">
      <c r="O42" s="62"/>
      <c r="P42" s="58">
        <f t="shared" si="4"/>
      </c>
      <c r="Q42" s="59">
        <f t="shared" si="6"/>
      </c>
      <c r="R42" s="60">
        <f t="shared" si="5"/>
      </c>
      <c r="S42" s="60">
        <f t="shared" si="7"/>
      </c>
      <c r="T42" s="60">
        <f t="shared" si="8"/>
      </c>
      <c r="U42" s="61"/>
    </row>
    <row r="43" spans="15:21" ht="12.75">
      <c r="O43" s="62"/>
      <c r="P43" s="58">
        <f t="shared" si="4"/>
      </c>
      <c r="Q43" s="59">
        <f t="shared" si="6"/>
      </c>
      <c r="R43" s="60">
        <f t="shared" si="5"/>
      </c>
      <c r="S43" s="60">
        <f t="shared" si="7"/>
      </c>
      <c r="T43" s="60">
        <f t="shared" si="8"/>
      </c>
      <c r="U43" s="61"/>
    </row>
    <row r="44" spans="15:21" ht="12.75">
      <c r="O44" s="62"/>
      <c r="P44" s="58">
        <f t="shared" si="4"/>
      </c>
      <c r="Q44" s="59">
        <f t="shared" si="6"/>
      </c>
      <c r="R44" s="60">
        <f t="shared" si="5"/>
      </c>
      <c r="S44" s="60">
        <f t="shared" si="7"/>
      </c>
      <c r="T44" s="60">
        <f t="shared" si="8"/>
      </c>
      <c r="U44" s="61"/>
    </row>
    <row r="45" spans="15:21" ht="12.75">
      <c r="O45" s="62"/>
      <c r="P45" s="58">
        <f t="shared" si="4"/>
      </c>
      <c r="Q45" s="59">
        <f t="shared" si="6"/>
      </c>
      <c r="R45" s="60">
        <f t="shared" si="5"/>
      </c>
      <c r="S45" s="60">
        <f t="shared" si="7"/>
      </c>
      <c r="T45" s="60">
        <f t="shared" si="8"/>
      </c>
      <c r="U45" s="61"/>
    </row>
    <row r="46" spans="15:21" ht="12.75">
      <c r="O46" s="62"/>
      <c r="P46" s="58">
        <f t="shared" si="4"/>
      </c>
      <c r="Q46" s="59">
        <f t="shared" si="6"/>
      </c>
      <c r="R46" s="60">
        <f t="shared" si="5"/>
      </c>
      <c r="S46" s="60">
        <f t="shared" si="7"/>
      </c>
      <c r="T46" s="60">
        <f t="shared" si="8"/>
      </c>
      <c r="U46" s="61"/>
    </row>
    <row r="47" spans="15:21" ht="12.75">
      <c r="O47" s="62"/>
      <c r="P47" s="58">
        <f t="shared" si="4"/>
      </c>
      <c r="Q47" s="59">
        <f t="shared" si="6"/>
      </c>
      <c r="R47" s="60">
        <f t="shared" si="5"/>
      </c>
      <c r="S47" s="60">
        <f t="shared" si="7"/>
      </c>
      <c r="T47" s="60">
        <f t="shared" si="8"/>
      </c>
      <c r="U47" s="61"/>
    </row>
    <row r="48" spans="15:21" ht="12.75">
      <c r="O48" s="62"/>
      <c r="P48" s="58">
        <f t="shared" si="4"/>
      </c>
      <c r="Q48" s="59">
        <f t="shared" si="6"/>
      </c>
      <c r="R48" s="60">
        <f t="shared" si="5"/>
      </c>
      <c r="S48" s="60">
        <f t="shared" si="7"/>
      </c>
      <c r="T48" s="60">
        <f t="shared" si="8"/>
      </c>
      <c r="U48" s="61"/>
    </row>
    <row r="49" spans="15:21" ht="12.75">
      <c r="O49" s="62"/>
      <c r="P49" s="58">
        <f t="shared" si="4"/>
      </c>
      <c r="Q49" s="59">
        <f t="shared" si="6"/>
      </c>
      <c r="R49" s="60">
        <f t="shared" si="5"/>
      </c>
      <c r="S49" s="60">
        <f t="shared" si="7"/>
      </c>
      <c r="T49" s="60">
        <f t="shared" si="8"/>
      </c>
      <c r="U49" s="61"/>
    </row>
    <row r="50" spans="15:21" ht="12.75">
      <c r="O50" s="62"/>
      <c r="P50" s="58">
        <f t="shared" si="4"/>
      </c>
      <c r="Q50" s="59">
        <f t="shared" si="6"/>
      </c>
      <c r="R50" s="60">
        <f t="shared" si="5"/>
      </c>
      <c r="S50" s="60">
        <f t="shared" si="7"/>
      </c>
      <c r="T50" s="60">
        <f t="shared" si="8"/>
      </c>
      <c r="U50" s="61"/>
    </row>
    <row r="51" spans="15:21" ht="12.75">
      <c r="O51" s="62"/>
      <c r="P51" s="58">
        <f t="shared" si="4"/>
      </c>
      <c r="Q51" s="59">
        <f t="shared" si="6"/>
      </c>
      <c r="R51" s="60">
        <f t="shared" si="5"/>
      </c>
      <c r="S51" s="60">
        <f t="shared" si="7"/>
      </c>
      <c r="T51" s="60">
        <f t="shared" si="8"/>
      </c>
      <c r="U51" s="61"/>
    </row>
    <row r="52" spans="15:21" ht="12.75">
      <c r="O52" s="62"/>
      <c r="P52" s="58">
        <f t="shared" si="4"/>
      </c>
      <c r="Q52" s="59">
        <f t="shared" si="6"/>
      </c>
      <c r="R52" s="60">
        <f t="shared" si="5"/>
      </c>
      <c r="S52" s="60">
        <f t="shared" si="7"/>
      </c>
      <c r="T52" s="60">
        <f t="shared" si="8"/>
      </c>
      <c r="U52" s="61"/>
    </row>
    <row r="53" spans="15:21" ht="12.75">
      <c r="O53" s="62"/>
      <c r="P53" s="58">
        <f t="shared" si="4"/>
      </c>
      <c r="Q53" s="59">
        <f t="shared" si="6"/>
      </c>
      <c r="R53" s="60">
        <f t="shared" si="5"/>
      </c>
      <c r="S53" s="60">
        <f t="shared" si="7"/>
      </c>
      <c r="T53" s="60">
        <f t="shared" si="8"/>
      </c>
      <c r="U53" s="61"/>
    </row>
    <row r="54" spans="15:21" ht="12.75">
      <c r="O54" s="62"/>
      <c r="P54" s="58">
        <f t="shared" si="4"/>
      </c>
      <c r="Q54" s="59">
        <f t="shared" si="6"/>
      </c>
      <c r="R54" s="60">
        <f t="shared" si="5"/>
      </c>
      <c r="S54" s="60">
        <f t="shared" si="7"/>
      </c>
      <c r="T54" s="60">
        <f t="shared" si="8"/>
      </c>
      <c r="U54" s="61"/>
    </row>
    <row r="55" spans="15:21" ht="12.75">
      <c r="O55" s="62"/>
      <c r="P55" s="58">
        <f t="shared" si="4"/>
      </c>
      <c r="Q55" s="59">
        <f t="shared" si="6"/>
      </c>
      <c r="R55" s="60">
        <f t="shared" si="5"/>
      </c>
      <c r="S55" s="60">
        <f t="shared" si="7"/>
      </c>
      <c r="T55" s="60">
        <f t="shared" si="8"/>
      </c>
      <c r="U55" s="61"/>
    </row>
    <row r="56" spans="15:21" ht="12.75">
      <c r="O56" s="62"/>
      <c r="P56" s="58">
        <f t="shared" si="4"/>
      </c>
      <c r="Q56" s="59">
        <f t="shared" si="6"/>
      </c>
      <c r="R56" s="60">
        <f t="shared" si="5"/>
      </c>
      <c r="S56" s="60">
        <f t="shared" si="7"/>
      </c>
      <c r="T56" s="60">
        <f t="shared" si="8"/>
      </c>
      <c r="U56" s="61"/>
    </row>
    <row r="57" spans="15:21" ht="12.75">
      <c r="O57" s="62"/>
      <c r="P57" s="58">
        <f t="shared" si="4"/>
      </c>
      <c r="Q57" s="59">
        <f t="shared" si="6"/>
      </c>
      <c r="R57" s="60">
        <f t="shared" si="5"/>
      </c>
      <c r="S57" s="60">
        <f t="shared" si="7"/>
      </c>
      <c r="T57" s="60">
        <f t="shared" si="8"/>
      </c>
      <c r="U57" s="61"/>
    </row>
    <row r="58" spans="15:21" ht="12.75">
      <c r="O58" s="62"/>
      <c r="P58" s="58">
        <f t="shared" si="4"/>
      </c>
      <c r="Q58" s="59">
        <f t="shared" si="6"/>
      </c>
      <c r="R58" s="60">
        <f t="shared" si="5"/>
      </c>
      <c r="S58" s="60">
        <f t="shared" si="7"/>
      </c>
      <c r="T58" s="60">
        <f t="shared" si="8"/>
      </c>
      <c r="U58" s="61"/>
    </row>
    <row r="59" spans="15:21" ht="12.75">
      <c r="O59" s="62"/>
      <c r="P59" s="58">
        <f t="shared" si="4"/>
      </c>
      <c r="Q59" s="59">
        <f t="shared" si="6"/>
      </c>
      <c r="R59" s="60">
        <f t="shared" si="5"/>
      </c>
      <c r="S59" s="60">
        <f t="shared" si="7"/>
      </c>
      <c r="T59" s="60">
        <f t="shared" si="8"/>
      </c>
      <c r="U59" s="61"/>
    </row>
    <row r="60" spans="15:21" ht="12.75">
      <c r="O60" s="62"/>
      <c r="P60" s="58">
        <f t="shared" si="4"/>
      </c>
      <c r="Q60" s="59">
        <f t="shared" si="6"/>
      </c>
      <c r="R60" s="60">
        <f t="shared" si="5"/>
      </c>
      <c r="S60" s="60">
        <f t="shared" si="7"/>
      </c>
      <c r="T60" s="60">
        <f t="shared" si="8"/>
      </c>
      <c r="U60" s="61"/>
    </row>
    <row r="61" spans="15:21" ht="12.75">
      <c r="O61" s="62"/>
      <c r="P61" s="58">
        <f t="shared" si="4"/>
      </c>
      <c r="Q61" s="59">
        <f t="shared" si="6"/>
      </c>
      <c r="R61" s="60">
        <f t="shared" si="5"/>
      </c>
      <c r="S61" s="60">
        <f t="shared" si="7"/>
      </c>
      <c r="T61" s="60">
        <f t="shared" si="8"/>
      </c>
      <c r="U61" s="61"/>
    </row>
    <row r="62" spans="15:21" ht="12.75">
      <c r="O62" s="62"/>
      <c r="P62" s="58">
        <f t="shared" si="4"/>
      </c>
      <c r="Q62" s="59">
        <f t="shared" si="6"/>
      </c>
      <c r="R62" s="60">
        <f t="shared" si="5"/>
      </c>
      <c r="S62" s="60">
        <f t="shared" si="7"/>
      </c>
      <c r="T62" s="60">
        <f t="shared" si="8"/>
      </c>
      <c r="U62" s="61"/>
    </row>
    <row r="63" spans="15:21" ht="12.75">
      <c r="O63" s="62"/>
      <c r="P63" s="58">
        <f t="shared" si="4"/>
      </c>
      <c r="Q63" s="59">
        <f t="shared" si="6"/>
      </c>
      <c r="R63" s="60">
        <f t="shared" si="5"/>
      </c>
      <c r="S63" s="60">
        <f t="shared" si="7"/>
      </c>
      <c r="T63" s="60">
        <f t="shared" si="8"/>
      </c>
      <c r="U63" s="61"/>
    </row>
    <row r="64" spans="15:21" ht="12.75">
      <c r="O64" s="62"/>
      <c r="P64" s="58">
        <f t="shared" si="4"/>
      </c>
      <c r="Q64" s="59">
        <f t="shared" si="6"/>
      </c>
      <c r="R64" s="60">
        <f t="shared" si="5"/>
      </c>
      <c r="S64" s="60">
        <f t="shared" si="7"/>
      </c>
      <c r="T64" s="60">
        <f t="shared" si="8"/>
      </c>
      <c r="U64" s="61"/>
    </row>
    <row r="65" spans="15:21" ht="12.75">
      <c r="O65" s="62"/>
      <c r="P65" s="58">
        <f t="shared" si="4"/>
      </c>
      <c r="Q65" s="59">
        <f t="shared" si="6"/>
      </c>
      <c r="R65" s="60">
        <f t="shared" si="5"/>
      </c>
      <c r="S65" s="60">
        <f t="shared" si="7"/>
      </c>
      <c r="T65" s="60">
        <f t="shared" si="8"/>
      </c>
      <c r="U65" s="61"/>
    </row>
    <row r="66" spans="15:21" ht="12.75">
      <c r="O66" s="62"/>
      <c r="P66" s="58">
        <f t="shared" si="4"/>
      </c>
      <c r="Q66" s="59">
        <f t="shared" si="6"/>
      </c>
      <c r="R66" s="60">
        <f t="shared" si="5"/>
      </c>
      <c r="S66" s="60">
        <f t="shared" si="7"/>
      </c>
      <c r="T66" s="60">
        <f t="shared" si="8"/>
      </c>
      <c r="U66" s="61"/>
    </row>
    <row r="67" spans="15:21" ht="12.75">
      <c r="O67" s="62"/>
      <c r="P67" s="58">
        <f t="shared" si="4"/>
      </c>
      <c r="Q67" s="59">
        <f t="shared" si="6"/>
      </c>
      <c r="R67" s="60">
        <f t="shared" si="5"/>
      </c>
      <c r="S67" s="60">
        <f t="shared" si="7"/>
      </c>
      <c r="T67" s="60">
        <f t="shared" si="8"/>
      </c>
      <c r="U67" s="61"/>
    </row>
    <row r="68" spans="15:21" ht="12.75">
      <c r="O68" s="62"/>
      <c r="P68" s="58">
        <f t="shared" si="4"/>
      </c>
      <c r="Q68" s="59">
        <f t="shared" si="6"/>
      </c>
      <c r="R68" s="60">
        <f t="shared" si="5"/>
      </c>
      <c r="S68" s="60">
        <f t="shared" si="7"/>
      </c>
      <c r="T68" s="60">
        <f t="shared" si="8"/>
      </c>
      <c r="U68" s="61"/>
    </row>
    <row r="69" spans="15:21" ht="12.75">
      <c r="O69" s="62"/>
      <c r="P69" s="58">
        <f t="shared" si="4"/>
      </c>
      <c r="Q69" s="59">
        <f t="shared" si="6"/>
      </c>
      <c r="R69" s="60">
        <f t="shared" si="5"/>
      </c>
      <c r="S69" s="60">
        <f t="shared" si="7"/>
      </c>
      <c r="T69" s="60">
        <f t="shared" si="8"/>
      </c>
      <c r="U69" s="61"/>
    </row>
    <row r="70" spans="15:21" ht="12.75">
      <c r="O70" s="62"/>
      <c r="P70" s="58">
        <f t="shared" si="4"/>
      </c>
      <c r="Q70" s="59">
        <f t="shared" si="6"/>
      </c>
      <c r="R70" s="60">
        <f t="shared" si="5"/>
      </c>
      <c r="S70" s="60">
        <f t="shared" si="7"/>
      </c>
      <c r="T70" s="60">
        <f t="shared" si="8"/>
      </c>
      <c r="U70" s="61"/>
    </row>
    <row r="71" spans="15:21" ht="12.75">
      <c r="O71" s="62"/>
      <c r="P71" s="58">
        <f t="shared" si="4"/>
      </c>
      <c r="Q71" s="59">
        <f t="shared" si="6"/>
      </c>
      <c r="R71" s="60">
        <f t="shared" si="5"/>
      </c>
      <c r="S71" s="60">
        <f t="shared" si="7"/>
      </c>
      <c r="T71" s="60">
        <f t="shared" si="8"/>
      </c>
      <c r="U71" s="61"/>
    </row>
    <row r="72" spans="15:21" ht="12.75">
      <c r="O72" s="62"/>
      <c r="P72" s="58">
        <f t="shared" si="4"/>
      </c>
      <c r="Q72" s="59">
        <f t="shared" si="6"/>
      </c>
      <c r="R72" s="60">
        <f t="shared" si="5"/>
      </c>
      <c r="S72" s="60">
        <f t="shared" si="7"/>
      </c>
      <c r="T72" s="60">
        <f t="shared" si="8"/>
      </c>
      <c r="U72" s="61"/>
    </row>
    <row r="73" spans="15:21" ht="12.75">
      <c r="O73" s="62"/>
      <c r="P73" s="58">
        <f t="shared" si="4"/>
      </c>
      <c r="Q73" s="59">
        <f t="shared" si="6"/>
      </c>
      <c r="R73" s="60">
        <f t="shared" si="5"/>
      </c>
      <c r="S73" s="60">
        <f t="shared" si="7"/>
      </c>
      <c r="T73" s="60">
        <f t="shared" si="8"/>
      </c>
      <c r="U73" s="61"/>
    </row>
    <row r="74" spans="15:21" ht="12.75">
      <c r="O74" s="62"/>
      <c r="P74" s="58">
        <f t="shared" si="4"/>
      </c>
      <c r="Q74" s="59">
        <f t="shared" si="6"/>
      </c>
      <c r="R74" s="60">
        <f t="shared" si="5"/>
      </c>
      <c r="S74" s="60">
        <f t="shared" si="7"/>
      </c>
      <c r="T74" s="60">
        <f t="shared" si="8"/>
      </c>
      <c r="U74" s="61"/>
    </row>
    <row r="75" spans="15:21" ht="12.75">
      <c r="O75" s="62"/>
      <c r="P75" s="58">
        <f t="shared" si="4"/>
      </c>
      <c r="Q75" s="59">
        <f t="shared" si="6"/>
      </c>
      <c r="R75" s="60">
        <f t="shared" si="5"/>
      </c>
      <c r="S75" s="60">
        <f t="shared" si="7"/>
      </c>
      <c r="T75" s="60">
        <f t="shared" si="8"/>
      </c>
      <c r="U75" s="61"/>
    </row>
    <row r="76" spans="15:21" ht="12.75">
      <c r="O76" s="62"/>
      <c r="P76" s="58">
        <f t="shared" si="4"/>
      </c>
      <c r="Q76" s="59">
        <f t="shared" si="6"/>
      </c>
      <c r="R76" s="60">
        <f t="shared" si="5"/>
      </c>
      <c r="S76" s="60">
        <f t="shared" si="7"/>
      </c>
      <c r="T76" s="60">
        <f t="shared" si="8"/>
      </c>
      <c r="U76" s="61"/>
    </row>
    <row r="77" spans="15:21" ht="12.75">
      <c r="O77" s="62"/>
      <c r="P77" s="58">
        <f t="shared" si="4"/>
      </c>
      <c r="Q77" s="59">
        <f t="shared" si="6"/>
      </c>
      <c r="R77" s="60">
        <f t="shared" si="5"/>
      </c>
      <c r="S77" s="60">
        <f t="shared" si="7"/>
      </c>
      <c r="T77" s="60">
        <f t="shared" si="8"/>
      </c>
      <c r="U77" s="61"/>
    </row>
    <row r="78" spans="15:21" ht="12.75">
      <c r="O78" s="62"/>
      <c r="P78" s="58">
        <f aca="true" t="shared" si="9" ref="P78:P100">IF(K78="","",K78-M78)</f>
      </c>
      <c r="Q78" s="59">
        <f aca="true" t="shared" si="10" ref="Q78:Q100">IF(L78="","",(L78-M78)/L78)</f>
      </c>
      <c r="R78" s="60">
        <f t="shared" si="5"/>
      </c>
      <c r="S78" s="60">
        <f aca="true" t="shared" si="11" ref="S78:S100">IF(Q78="","",IF(AND(Q78&lt;$K$7,Q78&gt;=0),"Good","Poor"))</f>
      </c>
      <c r="T78" s="60">
        <f t="shared" si="8"/>
      </c>
      <c r="U78" s="61"/>
    </row>
    <row r="79" spans="15:21" ht="12.75">
      <c r="O79" s="62"/>
      <c r="P79" s="58">
        <f t="shared" si="9"/>
      </c>
      <c r="Q79" s="59">
        <f t="shared" si="10"/>
      </c>
      <c r="R79" s="60">
        <f aca="true" t="shared" si="12" ref="R79:R100">IF(N79="","",IF(N79&gt;$K$5,"Good","Poor"))</f>
      </c>
      <c r="S79" s="60">
        <f t="shared" si="11"/>
      </c>
      <c r="T79" s="60">
        <f t="shared" si="8"/>
      </c>
      <c r="U79" s="61"/>
    </row>
    <row r="80" spans="15:21" ht="12.75">
      <c r="O80" s="62"/>
      <c r="P80" s="58">
        <f t="shared" si="9"/>
      </c>
      <c r="Q80" s="59">
        <f t="shared" si="10"/>
      </c>
      <c r="R80" s="60">
        <f t="shared" si="12"/>
      </c>
      <c r="S80" s="60">
        <f t="shared" si="11"/>
      </c>
      <c r="T80" s="60">
        <f t="shared" si="8"/>
      </c>
      <c r="U80" s="61"/>
    </row>
    <row r="81" spans="15:21" ht="12.75">
      <c r="O81" s="62"/>
      <c r="P81" s="58">
        <f t="shared" si="9"/>
      </c>
      <c r="Q81" s="59">
        <f t="shared" si="10"/>
      </c>
      <c r="R81" s="60">
        <f t="shared" si="12"/>
      </c>
      <c r="S81" s="60">
        <f t="shared" si="11"/>
      </c>
      <c r="T81" s="60">
        <f t="shared" si="8"/>
      </c>
      <c r="U81" s="61"/>
    </row>
    <row r="82" spans="15:21" ht="12.75">
      <c r="O82" s="62"/>
      <c r="P82" s="58">
        <f t="shared" si="9"/>
      </c>
      <c r="Q82" s="59">
        <f t="shared" si="10"/>
      </c>
      <c r="R82" s="60">
        <f t="shared" si="12"/>
      </c>
      <c r="S82" s="60">
        <f t="shared" si="11"/>
      </c>
      <c r="T82" s="60">
        <f t="shared" si="8"/>
      </c>
      <c r="U82" s="61"/>
    </row>
    <row r="83" spans="15:21" ht="12.75">
      <c r="O83" s="62"/>
      <c r="P83" s="58">
        <f t="shared" si="9"/>
      </c>
      <c r="Q83" s="59">
        <f t="shared" si="10"/>
      </c>
      <c r="R83" s="60">
        <f t="shared" si="12"/>
      </c>
      <c r="S83" s="60">
        <f t="shared" si="11"/>
      </c>
      <c r="T83" s="60">
        <f t="shared" si="8"/>
      </c>
      <c r="U83" s="61"/>
    </row>
    <row r="84" spans="15:21" ht="12.75">
      <c r="O84" s="62"/>
      <c r="P84" s="58">
        <f t="shared" si="9"/>
      </c>
      <c r="Q84" s="59">
        <f t="shared" si="10"/>
      </c>
      <c r="R84" s="60">
        <f t="shared" si="12"/>
      </c>
      <c r="S84" s="60">
        <f t="shared" si="11"/>
      </c>
      <c r="T84" s="60">
        <f t="shared" si="8"/>
      </c>
      <c r="U84" s="61"/>
    </row>
    <row r="85" spans="15:21" ht="12.75">
      <c r="O85" s="62"/>
      <c r="P85" s="58">
        <f t="shared" si="9"/>
      </c>
      <c r="Q85" s="59">
        <f t="shared" si="10"/>
      </c>
      <c r="R85" s="60">
        <f t="shared" si="12"/>
      </c>
      <c r="S85" s="60">
        <f t="shared" si="11"/>
      </c>
      <c r="T85" s="60">
        <f t="shared" si="8"/>
      </c>
      <c r="U85" s="61"/>
    </row>
    <row r="86" spans="15:21" ht="12.75">
      <c r="O86" s="62"/>
      <c r="P86" s="58">
        <f t="shared" si="9"/>
      </c>
      <c r="Q86" s="59">
        <f t="shared" si="10"/>
      </c>
      <c r="R86" s="60">
        <f t="shared" si="12"/>
      </c>
      <c r="S86" s="60">
        <f t="shared" si="11"/>
      </c>
      <c r="T86" s="60">
        <f t="shared" si="8"/>
      </c>
      <c r="U86" s="61"/>
    </row>
    <row r="87" spans="15:21" ht="12.75">
      <c r="O87" s="62"/>
      <c r="P87" s="58">
        <f t="shared" si="9"/>
      </c>
      <c r="Q87" s="59">
        <f t="shared" si="10"/>
      </c>
      <c r="R87" s="60">
        <f t="shared" si="12"/>
      </c>
      <c r="S87" s="60">
        <f t="shared" si="11"/>
      </c>
      <c r="T87" s="60">
        <f t="shared" si="8"/>
      </c>
      <c r="U87" s="61"/>
    </row>
    <row r="88" spans="15:21" ht="12.75">
      <c r="O88" s="62"/>
      <c r="P88" s="58">
        <f t="shared" si="9"/>
      </c>
      <c r="Q88" s="59">
        <f t="shared" si="10"/>
      </c>
      <c r="R88" s="60">
        <f t="shared" si="12"/>
      </c>
      <c r="S88" s="60">
        <f t="shared" si="11"/>
      </c>
      <c r="T88" s="60">
        <f t="shared" si="8"/>
      </c>
      <c r="U88" s="61"/>
    </row>
    <row r="89" spans="15:21" ht="12.75">
      <c r="O89" s="62"/>
      <c r="P89" s="58">
        <f t="shared" si="9"/>
      </c>
      <c r="Q89" s="59">
        <f t="shared" si="10"/>
      </c>
      <c r="R89" s="60">
        <f t="shared" si="12"/>
      </c>
      <c r="S89" s="60">
        <f t="shared" si="11"/>
      </c>
      <c r="T89" s="60">
        <f t="shared" si="8"/>
      </c>
      <c r="U89" s="61"/>
    </row>
    <row r="90" spans="15:21" ht="12.75">
      <c r="O90" s="62"/>
      <c r="P90" s="58">
        <f t="shared" si="9"/>
      </c>
      <c r="Q90" s="59">
        <f t="shared" si="10"/>
      </c>
      <c r="R90" s="60">
        <f t="shared" si="12"/>
      </c>
      <c r="S90" s="60">
        <f t="shared" si="11"/>
      </c>
      <c r="T90" s="60">
        <f t="shared" si="8"/>
      </c>
      <c r="U90" s="61"/>
    </row>
    <row r="91" spans="15:21" ht="12.75">
      <c r="O91" s="62"/>
      <c r="P91" s="58">
        <f t="shared" si="9"/>
      </c>
      <c r="Q91" s="59">
        <f t="shared" si="10"/>
      </c>
      <c r="R91" s="60">
        <f t="shared" si="12"/>
      </c>
      <c r="S91" s="60">
        <f t="shared" si="11"/>
      </c>
      <c r="T91" s="60">
        <f t="shared" si="8"/>
      </c>
      <c r="U91" s="61"/>
    </row>
    <row r="92" spans="15:21" ht="12.75">
      <c r="O92" s="62"/>
      <c r="P92" s="58">
        <f t="shared" si="9"/>
      </c>
      <c r="Q92" s="59">
        <f t="shared" si="10"/>
      </c>
      <c r="R92" s="60">
        <f t="shared" si="12"/>
      </c>
      <c r="S92" s="60">
        <f t="shared" si="11"/>
      </c>
      <c r="T92" s="60">
        <f t="shared" si="8"/>
      </c>
      <c r="U92" s="61"/>
    </row>
    <row r="93" spans="15:21" ht="12.75">
      <c r="O93" s="62"/>
      <c r="P93" s="58">
        <f t="shared" si="9"/>
      </c>
      <c r="Q93" s="59">
        <f t="shared" si="10"/>
      </c>
      <c r="R93" s="60">
        <f t="shared" si="12"/>
      </c>
      <c r="S93" s="60">
        <f t="shared" si="11"/>
      </c>
      <c r="T93" s="60">
        <f t="shared" si="8"/>
      </c>
      <c r="U93" s="61"/>
    </row>
    <row r="94" spans="15:21" ht="12.75">
      <c r="O94" s="62"/>
      <c r="P94" s="58">
        <f t="shared" si="9"/>
      </c>
      <c r="Q94" s="59">
        <f t="shared" si="10"/>
      </c>
      <c r="R94" s="60">
        <f t="shared" si="12"/>
      </c>
      <c r="S94" s="60">
        <f t="shared" si="11"/>
      </c>
      <c r="T94" s="60">
        <f t="shared" si="8"/>
      </c>
      <c r="U94" s="61"/>
    </row>
    <row r="95" spans="15:21" ht="12.75">
      <c r="O95" s="62"/>
      <c r="P95" s="58">
        <f t="shared" si="9"/>
      </c>
      <c r="Q95" s="59">
        <f t="shared" si="10"/>
      </c>
      <c r="R95" s="60">
        <f t="shared" si="12"/>
      </c>
      <c r="S95" s="60">
        <f t="shared" si="11"/>
      </c>
      <c r="T95" s="60">
        <f t="shared" si="8"/>
      </c>
      <c r="U95" s="61"/>
    </row>
    <row r="96" spans="15:21" ht="12.75">
      <c r="O96" s="62"/>
      <c r="P96" s="58">
        <f t="shared" si="9"/>
      </c>
      <c r="Q96" s="59">
        <f t="shared" si="10"/>
      </c>
      <c r="R96" s="60">
        <f t="shared" si="12"/>
      </c>
      <c r="S96" s="60">
        <f t="shared" si="11"/>
      </c>
      <c r="T96" s="60">
        <f t="shared" si="8"/>
      </c>
      <c r="U96" s="61"/>
    </row>
    <row r="97" spans="15:21" ht="12.75">
      <c r="O97" s="62"/>
      <c r="P97" s="58">
        <f t="shared" si="9"/>
      </c>
      <c r="Q97" s="59">
        <f t="shared" si="10"/>
      </c>
      <c r="R97" s="60">
        <f t="shared" si="12"/>
      </c>
      <c r="S97" s="60">
        <f t="shared" si="11"/>
      </c>
      <c r="T97" s="60">
        <f>IF(OR(N97="",Q97=""),"",IF(AND(R97="good",S97="good"),"Cat. 1",IF(AND(R97="good",S97="poor"),"Cat. 2",IF(AND(R97="poor",S97="good"),"Cat. 3",IF(AND(R97="poor",S97="poor"),"Cat. 4")))))</f>
      </c>
      <c r="U97" s="61"/>
    </row>
    <row r="98" spans="15:21" ht="12.75">
      <c r="O98" s="62"/>
      <c r="P98" s="58">
        <f t="shared" si="9"/>
      </c>
      <c r="Q98" s="59">
        <f t="shared" si="10"/>
      </c>
      <c r="R98" s="60">
        <f t="shared" si="12"/>
      </c>
      <c r="S98" s="60">
        <f t="shared" si="11"/>
      </c>
      <c r="T98" s="60">
        <f>IF(OR(N98="",Q98=""),"",IF(AND(R98="good",S98="good"),"Cat. 1",IF(AND(R98="good",S98="poor"),"Cat. 2",IF(AND(R98="poor",S98="good"),"Cat. 3",IF(AND(R98="poor",S98="poor"),"Cat. 4")))))</f>
      </c>
      <c r="U98" s="61"/>
    </row>
    <row r="99" spans="15:21" ht="12.75">
      <c r="O99" s="62"/>
      <c r="P99" s="58">
        <f t="shared" si="9"/>
      </c>
      <c r="Q99" s="59">
        <f t="shared" si="10"/>
      </c>
      <c r="R99" s="60">
        <f t="shared" si="12"/>
      </c>
      <c r="S99" s="60">
        <f t="shared" si="11"/>
      </c>
      <c r="T99" s="60">
        <f>IF(OR(N99="",Q99=""),"",IF(AND(R99="good",S99="good"),"Cat. 1",IF(AND(R99="good",S99="poor"),"Cat. 2",IF(AND(R99="poor",S99="good"),"Cat. 3",IF(AND(R99="poor",S99="poor"),"Cat. 4")))))</f>
      </c>
      <c r="U99" s="61"/>
    </row>
    <row r="100" spans="15:21" ht="12.75">
      <c r="O100" s="62"/>
      <c r="P100" s="58">
        <f t="shared" si="9"/>
      </c>
      <c r="Q100" s="59">
        <f t="shared" si="10"/>
      </c>
      <c r="R100" s="60">
        <f t="shared" si="12"/>
      </c>
      <c r="S100" s="60">
        <f t="shared" si="11"/>
      </c>
      <c r="T100" s="60">
        <f>IF(OR(N100="",Q100=""),"",IF(AND(R100="good",S100="good"),"Cat. 1",IF(AND(R100="good",S100="poor"),"Cat. 2",IF(AND(R100="poor",S100="good"),"Cat. 3",IF(AND(R100="poor",S100="poor"),"Cat. 4")))))</f>
      </c>
      <c r="U100" s="61"/>
    </row>
    <row r="101" spans="15:21" ht="12.75">
      <c r="O101" s="62"/>
      <c r="P101" s="58"/>
      <c r="Q101" s="58"/>
      <c r="R101" s="58"/>
      <c r="S101" s="58"/>
      <c r="T101" s="58"/>
      <c r="U101" s="58"/>
    </row>
  </sheetData>
  <mergeCells count="14">
    <mergeCell ref="R10:S10"/>
    <mergeCell ref="R2:S2"/>
    <mergeCell ref="R3:S3"/>
    <mergeCell ref="R4:S4"/>
    <mergeCell ref="R5:S5"/>
    <mergeCell ref="R6:S6"/>
    <mergeCell ref="P9:T9"/>
    <mergeCell ref="B2:E2"/>
    <mergeCell ref="C10:E10"/>
    <mergeCell ref="B27:H27"/>
    <mergeCell ref="I9:O9"/>
    <mergeCell ref="F10:H10"/>
    <mergeCell ref="J10:L10"/>
    <mergeCell ref="M10:O10"/>
  </mergeCells>
  <conditionalFormatting sqref="T40:T100 T13:T30">
    <cfRule type="cellIs" priority="1" dxfId="0" operator="equal" stopIfTrue="1">
      <formula>"cat. 1"</formula>
    </cfRule>
  </conditionalFormatting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Sphtm Office of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Gage</dc:creator>
  <cp:keywords/>
  <dc:description/>
  <cp:lastModifiedBy>Stacey Gage</cp:lastModifiedBy>
  <cp:lastPrinted>2004-09-03T20:54:41Z</cp:lastPrinted>
  <dcterms:created xsi:type="dcterms:W3CDTF">2003-11-07T15:40:53Z</dcterms:created>
  <dcterms:modified xsi:type="dcterms:W3CDTF">2004-09-03T20:54:42Z</dcterms:modified>
  <cp:category/>
  <cp:version/>
  <cp:contentType/>
  <cp:contentStatus/>
</cp:coreProperties>
</file>